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60" windowWidth="19200" windowHeight="6990"/>
  </bookViews>
  <sheets>
    <sheet name="ĐÁNH GIÁ GV" sheetId="1" r:id="rId1"/>
    <sheet name="Sheet2" sheetId="2" r:id="rId2"/>
    <sheet name="Sheet3" sheetId="3" r:id="rId3"/>
  </sheets>
  <calcPr calcId="125725"/>
</workbook>
</file>

<file path=xl/calcChain.xml><?xml version="1.0" encoding="utf-8"?>
<calcChain xmlns="http://schemas.openxmlformats.org/spreadsheetml/2006/main">
  <c r="G19" i="1"/>
  <c r="D62" l="1"/>
  <c r="G77" l="1"/>
  <c r="G74"/>
  <c r="G69"/>
  <c r="G65"/>
  <c r="G62"/>
  <c r="G57"/>
  <c r="G54"/>
  <c r="G51"/>
  <c r="G48"/>
  <c r="G43"/>
  <c r="G36"/>
  <c r="G33"/>
  <c r="G29"/>
  <c r="G26"/>
  <c r="G68" l="1"/>
  <c r="G32"/>
  <c r="G18"/>
  <c r="G80" l="1"/>
  <c r="B77"/>
  <c r="B74"/>
  <c r="B69"/>
  <c r="B65"/>
  <c r="B62"/>
  <c r="B57"/>
  <c r="B54"/>
  <c r="B51"/>
  <c r="B48"/>
  <c r="B36"/>
  <c r="B33"/>
  <c r="B29"/>
  <c r="B26"/>
  <c r="B19"/>
  <c r="B68" l="1"/>
  <c r="B32"/>
  <c r="B18"/>
  <c r="H29"/>
  <c r="I28"/>
  <c r="I27"/>
  <c r="I25"/>
  <c r="I24"/>
  <c r="I23"/>
  <c r="I21"/>
  <c r="I79"/>
  <c r="I76"/>
  <c r="H74"/>
  <c r="I74" s="1"/>
  <c r="J74" s="1"/>
  <c r="I73"/>
  <c r="I72"/>
  <c r="I71"/>
  <c r="I70"/>
  <c r="I64"/>
  <c r="I63"/>
  <c r="I60"/>
  <c r="I56"/>
  <c r="I55"/>
  <c r="I53"/>
  <c r="H51"/>
  <c r="I51" s="1"/>
  <c r="J51" s="1"/>
  <c r="I50"/>
  <c r="I49"/>
  <c r="I47"/>
  <c r="I46"/>
  <c r="I45"/>
  <c r="I44"/>
  <c r="I42"/>
  <c r="I41"/>
  <c r="I40"/>
  <c r="I39"/>
  <c r="I37"/>
  <c r="I59"/>
  <c r="E79"/>
  <c r="E78"/>
  <c r="E76"/>
  <c r="E75"/>
  <c r="E73"/>
  <c r="E72"/>
  <c r="E71"/>
  <c r="E70"/>
  <c r="E67"/>
  <c r="E66"/>
  <c r="E64"/>
  <c r="E63"/>
  <c r="E61"/>
  <c r="E60"/>
  <c r="E59"/>
  <c r="E58"/>
  <c r="E56"/>
  <c r="E55"/>
  <c r="E53"/>
  <c r="E52"/>
  <c r="E50"/>
  <c r="E49"/>
  <c r="E47"/>
  <c r="E46"/>
  <c r="E45"/>
  <c r="E44"/>
  <c r="E42"/>
  <c r="E41"/>
  <c r="E40"/>
  <c r="E39"/>
  <c r="E38"/>
  <c r="E37"/>
  <c r="E35"/>
  <c r="E34"/>
  <c r="E31"/>
  <c r="E30"/>
  <c r="E28"/>
  <c r="E27"/>
  <c r="E25"/>
  <c r="E24"/>
  <c r="E23"/>
  <c r="E22"/>
  <c r="E21"/>
  <c r="I66"/>
  <c r="I29" l="1"/>
  <c r="J29" s="1"/>
  <c r="I30"/>
  <c r="H65"/>
  <c r="I65" s="1"/>
  <c r="J65" s="1"/>
  <c r="I75"/>
  <c r="H77"/>
  <c r="I77" s="1"/>
  <c r="J77" s="1"/>
  <c r="B80"/>
  <c r="G81" s="1"/>
  <c r="I52"/>
  <c r="I78"/>
  <c r="H36"/>
  <c r="I36" s="1"/>
  <c r="J36" s="1"/>
  <c r="H57"/>
  <c r="I57" s="1"/>
  <c r="J57" s="1"/>
  <c r="H69"/>
  <c r="I38"/>
  <c r="H33"/>
  <c r="I33" s="1"/>
  <c r="J33" s="1"/>
  <c r="H48"/>
  <c r="I48" s="1"/>
  <c r="J48" s="1"/>
  <c r="I58"/>
  <c r="I67"/>
  <c r="I34"/>
  <c r="H43"/>
  <c r="I43" s="1"/>
  <c r="J43" s="1"/>
  <c r="H62"/>
  <c r="I62" s="1"/>
  <c r="J62" s="1"/>
  <c r="H26"/>
  <c r="I26" s="1"/>
  <c r="J26" s="1"/>
  <c r="H54"/>
  <c r="I54" s="1"/>
  <c r="J54" s="1"/>
  <c r="I35"/>
  <c r="I61"/>
  <c r="I22"/>
  <c r="I31"/>
  <c r="E20"/>
  <c r="I20"/>
  <c r="H19"/>
  <c r="I19" s="1"/>
  <c r="D29"/>
  <c r="E29" s="1"/>
  <c r="F29" s="1"/>
  <c r="D77"/>
  <c r="E77" s="1"/>
  <c r="C77"/>
  <c r="D74"/>
  <c r="E74" s="1"/>
  <c r="F74" s="1"/>
  <c r="C74"/>
  <c r="D69"/>
  <c r="C69"/>
  <c r="D65"/>
  <c r="E65" s="1"/>
  <c r="F65" s="1"/>
  <c r="E62"/>
  <c r="F62" s="1"/>
  <c r="C65"/>
  <c r="C62"/>
  <c r="D57"/>
  <c r="E57" s="1"/>
  <c r="F57" s="1"/>
  <c r="C57"/>
  <c r="D54"/>
  <c r="E54" s="1"/>
  <c r="F54" s="1"/>
  <c r="C54"/>
  <c r="D51"/>
  <c r="E51" s="1"/>
  <c r="F51" s="1"/>
  <c r="C51"/>
  <c r="D48"/>
  <c r="E48" s="1"/>
  <c r="F48" s="1"/>
  <c r="C48"/>
  <c r="D43"/>
  <c r="E43" s="1"/>
  <c r="F43" s="1"/>
  <c r="C43"/>
  <c r="D36"/>
  <c r="E36" s="1"/>
  <c r="F36" s="1"/>
  <c r="C36"/>
  <c r="D33"/>
  <c r="E33" s="1"/>
  <c r="F33" s="1"/>
  <c r="C33"/>
  <c r="D26"/>
  <c r="E26" s="1"/>
  <c r="F26" s="1"/>
  <c r="D19"/>
  <c r="E19" s="1"/>
  <c r="C29"/>
  <c r="C26"/>
  <c r="C19"/>
  <c r="F19" l="1"/>
  <c r="H82"/>
  <c r="J82"/>
  <c r="J19"/>
  <c r="F77"/>
  <c r="C68"/>
  <c r="H68"/>
  <c r="I68" s="1"/>
  <c r="J68" s="1"/>
  <c r="I69"/>
  <c r="J69" s="1"/>
  <c r="H32"/>
  <c r="I32" s="1"/>
  <c r="J32" s="1"/>
  <c r="D32"/>
  <c r="E32" s="1"/>
  <c r="F32" s="1"/>
  <c r="C32"/>
  <c r="D18"/>
  <c r="E18" s="1"/>
  <c r="F18" s="1"/>
  <c r="D68"/>
  <c r="E68" s="1"/>
  <c r="F68" s="1"/>
  <c r="E69"/>
  <c r="F69" s="1"/>
  <c r="H18"/>
  <c r="I18" s="1"/>
  <c r="J18" s="1"/>
  <c r="C18"/>
  <c r="F82" l="1"/>
  <c r="C80"/>
  <c r="C81" s="1"/>
  <c r="D80"/>
  <c r="H80"/>
  <c r="D81" l="1"/>
  <c r="D82" s="1"/>
  <c r="I80"/>
  <c r="H81"/>
  <c r="I81" s="1"/>
  <c r="E80"/>
  <c r="E81" l="1"/>
</calcChain>
</file>

<file path=xl/sharedStrings.xml><?xml version="1.0" encoding="utf-8"?>
<sst xmlns="http://schemas.openxmlformats.org/spreadsheetml/2006/main" count="127" uniqueCount="120">
  <si>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</si>
  <si>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</si>
  <si>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</si>
  <si>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</si>
  <si>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</si>
  <si>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</si>
  <si>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</si>
  <si>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</si>
  <si>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</si>
  <si>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</si>
  <si>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</si>
  <si>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</si>
  <si>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</si>
  <si>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</si>
  <si>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</si>
  <si>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</si>
  <si>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</si>
  <si>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</si>
  <si>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</si>
  <si>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</si>
  <si>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</si>
  <si>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</si>
  <si>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</si>
  <si>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</si>
  <si>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</si>
  <si>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</si>
  <si>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</si>
  <si>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</si>
  <si>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</si>
  <si>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</si>
  <si>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</si>
  <si>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</si>
  <si>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</si>
  <si>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</si>
  <si>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</si>
  <si>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</si>
  <si>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</si>
  <si>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</si>
  <si>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</si>
  <si>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</si>
  <si>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</si>
  <si>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</si>
  <si>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</si>
  <si>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</si>
  <si>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</si>
  <si>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</si>
  <si>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</si>
  <si>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</si>
  <si>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</si>
  <si>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</si>
  <si>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</si>
  <si>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</si>
  <si>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</si>
  <si>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</si>
  <si>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</si>
  <si>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</si>
  <si>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</si>
  <si>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</si>
  <si>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</si>
  <si>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</si>
  <si>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</si>
  <si>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</si>
  <si>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</si>
  <si>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</si>
  <si>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</si>
  <si>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</si>
  <si>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</si>
  <si>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</si>
  <si>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</si>
  <si>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</si>
  <si>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</si>
  <si>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</si>
  <si>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</si>
  <si>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</si>
  <si>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</si>
  <si>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</si>
  <si>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</si>
  <si>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</si>
  <si>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</si>
  <si>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</si>
  <si>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</si>
  <si>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</si>
  <si>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</si>
  <si>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</si>
  <si>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</si>
  <si>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</si>
  <si>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</si>
  <si>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</si>
  <si>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</si>
  <si>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</si>
  <si>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</si>
  <si>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</si>
  <si>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</si>
  <si>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</si>
  <si>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</si>
  <si>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</si>
  <si>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</si>
  <si>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</si>
  <si>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</si>
  <si>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</si>
  <si>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</si>
  <si>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Tham gia biên soạn, chỉnh lý chương trình đào tạo trình độ cao đẳng (Ngành: ĐCN, ĐTCN, TĐH)</t>
  </si>
  <si>
    <t>Tiêu chí 2 về Năng lực sư phạm</t>
  </si>
  <si>
    <t>Năm học: 2018-2019</t>
  </si>
  <si>
    <t xml:space="preserve">         Họ và tên: Đặng Đức Minh</t>
  </si>
  <si>
    <t xml:space="preserve">         Khoa, tổ bộ môn: Khoa Điện -Điện tử; Bộ môn Tự Động Hóa</t>
  </si>
  <si>
    <t>- Bằng tốt nghiệp thạc sĩ chuyên ngành Kỹ thuật điện tử. 
- Bằng đại học chuyên ngành Điện - Điện tử.F19 
- Chứng chỉ sư phạm bậc 2</t>
  </si>
  <si>
    <t xml:space="preserve">- Dự giờ. 
</t>
  </si>
  <si>
    <t xml:space="preserve">
- Có quan hệ với doanh nghiệp thông qua việc đưa sinh viên đi thực tập; 
</t>
  </si>
  <si>
    <t xml:space="preserve">- Hướng dẫn dạy thực hành; 
</t>
  </si>
  <si>
    <t>Chứng chỉ Anh Văn B</t>
  </si>
  <si>
    <t>Chứng chỉ tin học ứng dụng</t>
  </si>
  <si>
    <t>Sử dụng thành thạo các phần mềm dạy học chuyên ngành để thiết kế và chạy mô phỏng như: CX-Program, GX-Works2, GT-Designer3.</t>
  </si>
  <si>
    <t>Sáng kiến kinh nghiệm năm học 18 - 19</t>
  </si>
  <si>
    <t>- Tham gia thực tập tại doanh nghiệp;
- Có SKKN; 
- Giấy chứng nhận: Thi công mô hình đảo chiều động cơ không đồng bộ dùng PLC.G71</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</si>
  <si>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</si>
  <si>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</si>
  <si>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 xml:space="preserve">                Đặng Đức Minh</t>
  </si>
  <si>
    <t xml:space="preserve">  </t>
  </si>
  <si>
    <r>
      <rPr>
        <sz val="12"/>
        <color rgb="FF000000"/>
        <rFont val="Times New Roman"/>
        <family val="1"/>
      </rPr>
      <t xml:space="preserve"> </t>
    </r>
    <r>
      <rPr>
        <sz val="12"/>
        <color rgb="FF000000"/>
        <rFont val="Calibri"/>
        <family val="2"/>
        <scheme val="minor"/>
      </rPr>
      <t>Ghi chú: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</si>
</sst>
</file>

<file path=xl/styles.xml><?xml version="1.0" encoding="utf-8"?>
<styleSheet xmlns="http://schemas.openxmlformats.org/spreadsheetml/2006/main">
  <numFmts count="1">
    <numFmt numFmtId="164" formatCode="0.0%"/>
  </numFmts>
  <fonts count="25">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sz val="9"/>
      <color rgb="FFFF0000"/>
      <name val="Times New Roman"/>
      <family val="1"/>
    </font>
    <font>
      <b/>
      <sz val="11"/>
      <color theme="1"/>
      <name val="Times New Roman"/>
      <family val="1"/>
    </font>
    <font>
      <sz val="12"/>
      <color rgb="FF000000"/>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2" fillId="2" borderId="4" xfId="0" applyFont="1" applyFill="1" applyBorder="1" applyAlignment="1">
      <alignment vertical="center" wrapText="1"/>
    </xf>
    <xf numFmtId="0" fontId="8" fillId="0" borderId="0" xfId="0" applyFont="1" applyAlignment="1">
      <alignment horizontal="left"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23"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0" fillId="0" borderId="5" xfId="0" applyBorder="1" applyAlignment="1">
      <alignment horizontal="left" vertical="center" wrapText="1"/>
    </xf>
    <xf numFmtId="0" fontId="0" fillId="0" borderId="6" xfId="0" applyBorder="1" applyAlignment="1">
      <alignment horizontal="left" vertical="center" wrapText="1"/>
    </xf>
    <xf numFmtId="0" fontId="13" fillId="0" borderId="0" xfId="0" applyFont="1" applyBorder="1" applyAlignment="1">
      <alignment horizontal="left" vertical="center" wrapText="1"/>
    </xf>
    <xf numFmtId="0" fontId="2" fillId="0" borderId="4" xfId="0" applyFont="1" applyBorder="1" applyAlignment="1">
      <alignment horizontal="left" vertical="center" wrapText="1"/>
    </xf>
    <xf numFmtId="0" fontId="0" fillId="0" borderId="0" xfId="0" applyBorder="1"/>
    <xf numFmtId="0" fontId="2" fillId="0" borderId="0" xfId="0" applyFont="1" applyBorder="1" applyAlignment="1">
      <alignment horizontal="left" vertical="center" wrapText="1"/>
    </xf>
    <xf numFmtId="0" fontId="0" fillId="0" borderId="0" xfId="0"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6247" y="277906"/>
          <a:ext cx="4667437" cy="67179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51897" cy="788409"/>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6:M91"/>
  <sheetViews>
    <sheetView tabSelected="1" topLeftCell="A73" zoomScale="85" zoomScaleNormal="85" workbookViewId="0">
      <selection activeCell="L13" sqref="L13"/>
    </sheetView>
  </sheetViews>
  <sheetFormatPr defaultRowHeight="15.7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c r="A6" s="66" t="s">
        <v>59</v>
      </c>
      <c r="B6" s="66"/>
      <c r="C6" s="66"/>
      <c r="D6" s="66"/>
      <c r="E6" s="66"/>
      <c r="F6" s="66"/>
      <c r="G6" s="66"/>
      <c r="H6" s="66"/>
      <c r="I6" s="66"/>
      <c r="J6" s="66"/>
    </row>
    <row r="7" spans="1:13" ht="18.75">
      <c r="A7" s="66" t="s">
        <v>103</v>
      </c>
      <c r="B7" s="66"/>
      <c r="C7" s="66"/>
      <c r="D7" s="66"/>
      <c r="E7" s="66"/>
      <c r="F7" s="66"/>
      <c r="G7" s="66"/>
      <c r="H7" s="66"/>
      <c r="I7" s="66"/>
      <c r="J7" s="66"/>
    </row>
    <row r="8" spans="1:13" ht="16.5">
      <c r="A8" s="67" t="s">
        <v>104</v>
      </c>
      <c r="B8" s="67"/>
      <c r="C8" s="67"/>
      <c r="D8" s="67"/>
      <c r="E8" s="67"/>
      <c r="F8" s="67"/>
      <c r="G8" s="67"/>
      <c r="H8" s="67"/>
      <c r="I8" s="67"/>
      <c r="J8" s="67"/>
    </row>
    <row r="9" spans="1:13" ht="16.5">
      <c r="A9" s="67" t="s">
        <v>105</v>
      </c>
      <c r="B9" s="67"/>
      <c r="C9" s="67"/>
      <c r="D9" s="67"/>
      <c r="E9" s="67"/>
      <c r="F9" s="67"/>
      <c r="G9" s="67"/>
      <c r="H9" s="67"/>
      <c r="I9" s="67"/>
      <c r="J9" s="67"/>
    </row>
    <row r="10" spans="1:13" ht="16.5">
      <c r="A10" s="67" t="s">
        <v>78</v>
      </c>
      <c r="B10" s="67"/>
      <c r="C10" s="67"/>
      <c r="D10" s="67"/>
      <c r="E10" s="67"/>
      <c r="F10" s="67"/>
      <c r="G10" s="67"/>
      <c r="H10" s="67"/>
      <c r="I10" s="67"/>
      <c r="J10" s="67"/>
    </row>
    <row r="11" spans="1:13" ht="20.45" customHeight="1">
      <c r="A11" s="33" t="s">
        <v>77</v>
      </c>
      <c r="B11" s="33"/>
      <c r="C11" s="33"/>
      <c r="D11" s="33"/>
      <c r="E11" s="33"/>
      <c r="F11" s="33"/>
      <c r="G11" s="33"/>
      <c r="H11" s="33"/>
      <c r="I11" s="33"/>
      <c r="J11" s="33"/>
    </row>
    <row r="12" spans="1:13" ht="20.45" customHeight="1" thickBot="1">
      <c r="A12" s="63"/>
      <c r="B12" s="63"/>
      <c r="C12" s="63"/>
      <c r="D12" s="63"/>
      <c r="E12" s="63"/>
      <c r="F12" s="63"/>
      <c r="G12" s="63"/>
      <c r="H12" s="63"/>
      <c r="I12" s="63"/>
      <c r="J12" s="63"/>
    </row>
    <row r="13" spans="1:13" ht="102" customHeight="1" thickBot="1">
      <c r="A13" s="82" t="s">
        <v>118</v>
      </c>
      <c r="B13" s="83" t="s">
        <v>119</v>
      </c>
      <c r="C13" s="80"/>
      <c r="D13" s="80"/>
      <c r="E13" s="80"/>
      <c r="F13" s="80"/>
      <c r="G13" s="80"/>
      <c r="H13" s="80"/>
      <c r="I13" s="80"/>
      <c r="J13" s="81"/>
      <c r="M13" s="84"/>
    </row>
    <row r="14" spans="1:13" ht="11.25" customHeight="1">
      <c r="A14" s="82"/>
      <c r="B14" s="85"/>
      <c r="C14" s="86"/>
      <c r="D14" s="86"/>
      <c r="E14" s="86"/>
      <c r="F14" s="86"/>
      <c r="G14" s="86"/>
      <c r="H14" s="86"/>
      <c r="I14" s="86"/>
      <c r="J14" s="86"/>
      <c r="M14" s="84"/>
    </row>
    <row r="15" spans="1:13" ht="14.25" customHeight="1" thickBot="1">
      <c r="B15" s="18"/>
      <c r="C15" s="18"/>
      <c r="D15" s="34"/>
      <c r="E15" s="34"/>
      <c r="F15" s="18"/>
      <c r="G15" s="18"/>
      <c r="H15" s="18"/>
      <c r="I15" s="18"/>
      <c r="J15" s="49"/>
    </row>
    <row r="16" spans="1:13" ht="17.45" customHeight="1" thickBot="1">
      <c r="A16" s="64" t="s">
        <v>0</v>
      </c>
      <c r="B16" s="64" t="s">
        <v>1</v>
      </c>
      <c r="C16" s="64" t="s">
        <v>1</v>
      </c>
      <c r="D16" s="68" t="s">
        <v>2</v>
      </c>
      <c r="E16" s="69"/>
      <c r="F16" s="70"/>
      <c r="G16" s="68" t="s">
        <v>3</v>
      </c>
      <c r="H16" s="69"/>
      <c r="I16" s="69"/>
      <c r="J16" s="70"/>
      <c r="M16" s="19"/>
    </row>
    <row r="17" spans="1:13" ht="142.5" thickBot="1">
      <c r="A17" s="65"/>
      <c r="B17" s="65"/>
      <c r="C17" s="65"/>
      <c r="D17" s="35" t="s">
        <v>69</v>
      </c>
      <c r="E17" s="35" t="s">
        <v>72</v>
      </c>
      <c r="F17" s="1" t="s">
        <v>74</v>
      </c>
      <c r="G17" s="1" t="s">
        <v>70</v>
      </c>
      <c r="H17" s="1" t="s">
        <v>71</v>
      </c>
      <c r="I17" s="2" t="s">
        <v>73</v>
      </c>
      <c r="J17" s="1" t="s">
        <v>75</v>
      </c>
      <c r="M17" s="19"/>
    </row>
    <row r="18" spans="1:13" s="17" customFormat="1" ht="32.25" thickBot="1">
      <c r="A18" s="20" t="s">
        <v>4</v>
      </c>
      <c r="B18" s="21">
        <f>SUM(B19,B26,B29)</f>
        <v>20</v>
      </c>
      <c r="C18" s="21">
        <f>SUM(C19,C26,C29)</f>
        <v>20</v>
      </c>
      <c r="D18" s="21">
        <f>SUM(D19,D26,D29)</f>
        <v>16</v>
      </c>
      <c r="E18" s="22">
        <f>(D18/B18)</f>
        <v>0.8</v>
      </c>
      <c r="F18" s="40" t="str">
        <f>IF(E18&gt;=0.5,"Đạt","Không đạt")</f>
        <v>Đạt</v>
      </c>
      <c r="G18" s="21">
        <f>SUM(G19,G26,G29)</f>
        <v>0</v>
      </c>
      <c r="H18" s="21">
        <f>SUM(H19,H26,H29)</f>
        <v>0</v>
      </c>
      <c r="I18" s="22">
        <f t="shared" ref="I18:I49" si="0">(H18/B18)</f>
        <v>0</v>
      </c>
      <c r="J18" s="40" t="str">
        <f>IF(I18&gt;=0.5,"Đạt","Không đạt")</f>
        <v>Không đạt</v>
      </c>
    </row>
    <row r="19" spans="1:13" s="17" customFormat="1" ht="32.25" thickBot="1">
      <c r="A19" s="23" t="s">
        <v>5</v>
      </c>
      <c r="B19" s="24">
        <f>SUM(B20:B25)</f>
        <v>12</v>
      </c>
      <c r="C19" s="24">
        <f>SUM(C20:C25)</f>
        <v>12</v>
      </c>
      <c r="D19" s="24">
        <f>SUM(D20:D25)</f>
        <v>10</v>
      </c>
      <c r="E19" s="25">
        <f>(D19/B19)</f>
        <v>0.83333333333333337</v>
      </c>
      <c r="F19" s="24" t="str">
        <f>IF(E19&gt;=0.5,"Đạt"," Không đạt")</f>
        <v>Đạt</v>
      </c>
      <c r="G19" s="24">
        <f>SUM(G20:G25)</f>
        <v>0</v>
      </c>
      <c r="H19" s="24">
        <f>SUM(H20:H25)</f>
        <v>0</v>
      </c>
      <c r="I19" s="26">
        <f t="shared" si="0"/>
        <v>0</v>
      </c>
      <c r="J19" s="24" t="str">
        <f>IF(I19&gt;=0.5,"Đạt","Không đạt")</f>
        <v>Không đạt</v>
      </c>
    </row>
    <row r="20" spans="1:13" ht="172.5" thickBot="1">
      <c r="A20" s="4" t="s">
        <v>6</v>
      </c>
      <c r="B20" s="42">
        <v>2</v>
      </c>
      <c r="C20" s="3">
        <v>2</v>
      </c>
      <c r="D20" s="36">
        <v>2</v>
      </c>
      <c r="E20" s="44">
        <f>(D20/B20)</f>
        <v>1</v>
      </c>
      <c r="F20" s="60" t="s">
        <v>106</v>
      </c>
      <c r="G20" s="58"/>
      <c r="H20" s="15"/>
      <c r="I20" s="16">
        <f t="shared" si="0"/>
        <v>0</v>
      </c>
      <c r="J20" s="53"/>
    </row>
    <row r="21" spans="1:13" ht="24.75" thickBot="1">
      <c r="A21" s="6" t="s">
        <v>7</v>
      </c>
      <c r="B21" s="42">
        <v>2</v>
      </c>
      <c r="C21" s="3">
        <v>2</v>
      </c>
      <c r="D21" s="36">
        <v>2</v>
      </c>
      <c r="E21" s="44">
        <f t="shared" ref="E21:E25" si="1">(D21/B21)</f>
        <v>1</v>
      </c>
      <c r="F21" s="60" t="s">
        <v>107</v>
      </c>
      <c r="G21" s="58"/>
      <c r="H21" s="15"/>
      <c r="I21" s="16">
        <f t="shared" si="0"/>
        <v>0</v>
      </c>
      <c r="J21" s="53"/>
    </row>
    <row r="22" spans="1:13" ht="24.75" thickBot="1">
      <c r="A22" s="6" t="s">
        <v>8</v>
      </c>
      <c r="B22" s="42">
        <v>2</v>
      </c>
      <c r="C22" s="3">
        <v>2</v>
      </c>
      <c r="D22" s="36">
        <v>2</v>
      </c>
      <c r="E22" s="44">
        <f t="shared" si="1"/>
        <v>1</v>
      </c>
      <c r="F22" s="60" t="s">
        <v>107</v>
      </c>
      <c r="G22" s="58"/>
      <c r="H22" s="15"/>
      <c r="I22" s="16">
        <f t="shared" si="0"/>
        <v>0</v>
      </c>
      <c r="J22" s="53"/>
    </row>
    <row r="23" spans="1:13" ht="60.75" thickBot="1">
      <c r="A23" s="6" t="s">
        <v>9</v>
      </c>
      <c r="B23" s="42">
        <v>2</v>
      </c>
      <c r="C23" s="3">
        <v>2</v>
      </c>
      <c r="D23" s="36">
        <v>2</v>
      </c>
      <c r="E23" s="44">
        <f t="shared" si="1"/>
        <v>1</v>
      </c>
      <c r="F23" s="60" t="s">
        <v>108</v>
      </c>
      <c r="G23" s="58"/>
      <c r="H23" s="15"/>
      <c r="I23" s="16">
        <f t="shared" si="0"/>
        <v>0</v>
      </c>
      <c r="J23" s="53"/>
    </row>
    <row r="24" spans="1:13" ht="36.75" thickBot="1">
      <c r="A24" s="6" t="s">
        <v>10</v>
      </c>
      <c r="B24" s="42">
        <v>2</v>
      </c>
      <c r="C24" s="3">
        <v>2</v>
      </c>
      <c r="D24" s="36">
        <v>2</v>
      </c>
      <c r="E24" s="44">
        <f t="shared" si="1"/>
        <v>1</v>
      </c>
      <c r="F24" s="60" t="s">
        <v>109</v>
      </c>
      <c r="G24" s="58"/>
      <c r="H24" s="15"/>
      <c r="I24" s="16">
        <f t="shared" si="0"/>
        <v>0</v>
      </c>
      <c r="J24" s="53"/>
    </row>
    <row r="25" spans="1:13" ht="48.75" thickBot="1">
      <c r="A25" s="6" t="s">
        <v>11</v>
      </c>
      <c r="B25" s="42">
        <v>2</v>
      </c>
      <c r="C25" s="3">
        <v>2</v>
      </c>
      <c r="D25" s="36"/>
      <c r="E25" s="44">
        <f t="shared" si="1"/>
        <v>0</v>
      </c>
      <c r="F25" s="51"/>
      <c r="G25" s="58"/>
      <c r="H25" s="15"/>
      <c r="I25" s="16">
        <f t="shared" si="0"/>
        <v>0</v>
      </c>
      <c r="J25" s="53"/>
    </row>
    <row r="26" spans="1:13" s="17" customFormat="1" ht="32.25" thickBot="1">
      <c r="A26" s="23" t="s">
        <v>12</v>
      </c>
      <c r="B26" s="24">
        <f>SUM(B27:B28)</f>
        <v>4</v>
      </c>
      <c r="C26" s="24">
        <f>SUM(C27:C28)</f>
        <v>4</v>
      </c>
      <c r="D26" s="24">
        <f>SUM(D27:D28)</f>
        <v>2</v>
      </c>
      <c r="E26" s="25">
        <f>(D26/B26)</f>
        <v>0.5</v>
      </c>
      <c r="F26" s="24" t="str">
        <f>IF(E26&gt;=0.5,"Đạt","Không đạt")</f>
        <v>Đạt</v>
      </c>
      <c r="G26" s="24">
        <f>SUM(G27:G28)</f>
        <v>0</v>
      </c>
      <c r="H26" s="24">
        <f>SUM(H27:H28)</f>
        <v>0</v>
      </c>
      <c r="I26" s="26">
        <f>(H26/B26)</f>
        <v>0</v>
      </c>
      <c r="J26" s="45" t="str">
        <f>IF(I26&gt;=0.5,"Đạt","Không đạt")</f>
        <v>Không đạt</v>
      </c>
    </row>
    <row r="27" spans="1:13" ht="264.75" thickBot="1">
      <c r="A27" s="6" t="s">
        <v>68</v>
      </c>
      <c r="B27" s="43">
        <v>2</v>
      </c>
      <c r="C27" s="7">
        <v>2</v>
      </c>
      <c r="D27" s="36">
        <v>0</v>
      </c>
      <c r="E27" s="44">
        <f t="shared" ref="E27:E28" si="2">(D27/B27)</f>
        <v>0</v>
      </c>
      <c r="F27" s="54"/>
      <c r="G27" s="58"/>
      <c r="H27" s="15"/>
      <c r="I27" s="16">
        <f t="shared" si="0"/>
        <v>0</v>
      </c>
      <c r="J27" s="55"/>
    </row>
    <row r="28" spans="1:13" ht="64.5" thickBot="1">
      <c r="A28" s="4" t="s">
        <v>13</v>
      </c>
      <c r="B28" s="42">
        <v>2</v>
      </c>
      <c r="C28" s="3">
        <v>2</v>
      </c>
      <c r="D28" s="36">
        <v>2</v>
      </c>
      <c r="E28" s="44">
        <f t="shared" si="2"/>
        <v>1</v>
      </c>
      <c r="F28" s="51" t="s">
        <v>110</v>
      </c>
      <c r="G28" s="58"/>
      <c r="H28" s="15"/>
      <c r="I28" s="16">
        <f t="shared" si="0"/>
        <v>0</v>
      </c>
      <c r="J28" s="53"/>
    </row>
    <row r="29" spans="1:13" s="17" customFormat="1" ht="32.25" thickBot="1">
      <c r="A29" s="23" t="s">
        <v>14</v>
      </c>
      <c r="B29" s="24">
        <f>SUM(B30:B31)</f>
        <v>4</v>
      </c>
      <c r="C29" s="24">
        <f>SUM(C30:C31)</f>
        <v>4</v>
      </c>
      <c r="D29" s="24">
        <f>SUM(D30:D31)</f>
        <v>4</v>
      </c>
      <c r="E29" s="25">
        <f>(D29/B29)</f>
        <v>1</v>
      </c>
      <c r="F29" s="24" t="str">
        <f>IF(E29&gt;=0.5,"Đạt","Không đạt")</f>
        <v>Đạt</v>
      </c>
      <c r="G29" s="24">
        <f>SUM(G30:G31)</f>
        <v>0</v>
      </c>
      <c r="H29" s="24">
        <f>SUM(H30:H31)</f>
        <v>0</v>
      </c>
      <c r="I29" s="26">
        <f>(H29/B29)</f>
        <v>0</v>
      </c>
      <c r="J29" s="46" t="str">
        <f>IF(I29&gt;=0.5,"Đạt","Không đạt")</f>
        <v>Không đạt</v>
      </c>
    </row>
    <row r="30" spans="1:13" ht="96.75" thickBot="1">
      <c r="A30" s="6" t="s">
        <v>15</v>
      </c>
      <c r="B30" s="42">
        <v>2</v>
      </c>
      <c r="C30" s="3">
        <v>2</v>
      </c>
      <c r="D30" s="36">
        <v>2</v>
      </c>
      <c r="E30" s="44">
        <f t="shared" ref="E30:E31" si="3">(D30/B30)</f>
        <v>1</v>
      </c>
      <c r="F30" s="51" t="s">
        <v>111</v>
      </c>
      <c r="G30" s="58"/>
      <c r="H30" s="15"/>
      <c r="I30" s="16">
        <f t="shared" si="0"/>
        <v>0</v>
      </c>
      <c r="J30" s="53"/>
    </row>
    <row r="31" spans="1:13" ht="60.75" thickBot="1">
      <c r="A31" s="4" t="s">
        <v>16</v>
      </c>
      <c r="B31" s="42">
        <v>2</v>
      </c>
      <c r="C31" s="3">
        <v>2</v>
      </c>
      <c r="D31" s="36">
        <v>2</v>
      </c>
      <c r="E31" s="44">
        <f t="shared" si="3"/>
        <v>1</v>
      </c>
      <c r="F31" s="60" t="s">
        <v>112</v>
      </c>
      <c r="G31" s="58"/>
      <c r="H31" s="15"/>
      <c r="I31" s="16">
        <f t="shared" si="0"/>
        <v>0</v>
      </c>
      <c r="J31" s="53"/>
    </row>
    <row r="32" spans="1:13" s="17" customFormat="1" ht="32.25" thickBot="1">
      <c r="A32" s="20" t="s">
        <v>102</v>
      </c>
      <c r="B32" s="21">
        <f>SUM(B33,B36,B43,B48,B51,B54,B57,B62,B65)</f>
        <v>52</v>
      </c>
      <c r="C32" s="21">
        <f>SUM(C33,C36,C43,C48,C51,C54,C57,C62,C65)</f>
        <v>52</v>
      </c>
      <c r="D32" s="21">
        <f>SUM(D33,D36,D43,D48,D51,D54,D57,D62,D65)</f>
        <v>50</v>
      </c>
      <c r="E32" s="22">
        <f>(D32/B32)</f>
        <v>0.96153846153846156</v>
      </c>
      <c r="F32" s="40" t="str">
        <f>IF(E32&gt;=0.5,"Đạt","Không đạt")</f>
        <v>Đạt</v>
      </c>
      <c r="G32" s="21">
        <f>SUM(G33,G36,G43,G48,G51,G54,G57,G62,G65)</f>
        <v>0</v>
      </c>
      <c r="H32" s="21">
        <f>SUM(H33,H36,H43,H48,H51,H54,H57,H62,H65)</f>
        <v>0</v>
      </c>
      <c r="I32" s="22">
        <f t="shared" si="0"/>
        <v>0</v>
      </c>
      <c r="J32" s="47" t="str">
        <f>IF(I32&gt;=0.5,"Đạt","Không đạt")</f>
        <v>Không đạt</v>
      </c>
    </row>
    <row r="33" spans="1:10" s="17" customFormat="1" ht="48" thickBot="1">
      <c r="A33" s="23" t="s">
        <v>17</v>
      </c>
      <c r="B33" s="24">
        <f>SUM(B34:B35)</f>
        <v>4</v>
      </c>
      <c r="C33" s="24">
        <f>SUM(C34:C35)</f>
        <v>4</v>
      </c>
      <c r="D33" s="24">
        <f>SUM(D34:D35)</f>
        <v>4</v>
      </c>
      <c r="E33" s="25">
        <f>(D33/B33)</f>
        <v>1</v>
      </c>
      <c r="F33" s="24" t="str">
        <f>IF(E33&gt;=0.5,"Đạt","Không đạt")</f>
        <v>Đạt</v>
      </c>
      <c r="G33" s="24">
        <f>SUM(G34:G35)</f>
        <v>0</v>
      </c>
      <c r="H33" s="24">
        <f>SUM(H34:H35)</f>
        <v>0</v>
      </c>
      <c r="I33" s="26">
        <f t="shared" si="0"/>
        <v>0</v>
      </c>
      <c r="J33" s="48" t="str">
        <f>IF(I33&gt;=0.5,"Đạt","Không đạt")</f>
        <v>Không đạt</v>
      </c>
    </row>
    <row r="34" spans="1:10" ht="108.75" thickBot="1">
      <c r="A34" s="6" t="s">
        <v>18</v>
      </c>
      <c r="B34" s="42">
        <v>2</v>
      </c>
      <c r="C34" s="3">
        <v>2</v>
      </c>
      <c r="D34" s="36">
        <v>2</v>
      </c>
      <c r="E34" s="44">
        <f t="shared" ref="E34:E35" si="4">(D34/B34)</f>
        <v>1</v>
      </c>
      <c r="F34" s="60" t="s">
        <v>79</v>
      </c>
      <c r="G34" s="58"/>
      <c r="H34" s="15"/>
      <c r="I34" s="16">
        <f t="shared" si="0"/>
        <v>0</v>
      </c>
      <c r="J34" s="52"/>
    </row>
    <row r="35" spans="1:10" ht="24.75" thickBot="1">
      <c r="A35" s="6" t="s">
        <v>19</v>
      </c>
      <c r="B35" s="42">
        <v>2</v>
      </c>
      <c r="C35" s="3">
        <v>2</v>
      </c>
      <c r="D35" s="36">
        <v>2</v>
      </c>
      <c r="E35" s="44">
        <f t="shared" si="4"/>
        <v>1</v>
      </c>
      <c r="F35" s="60" t="s">
        <v>80</v>
      </c>
      <c r="G35" s="58"/>
      <c r="H35" s="15"/>
      <c r="I35" s="16">
        <f t="shared" si="0"/>
        <v>0</v>
      </c>
      <c r="J35" s="52"/>
    </row>
    <row r="36" spans="1:10" s="17" customFormat="1" ht="32.25" thickBot="1">
      <c r="A36" s="23" t="s">
        <v>20</v>
      </c>
      <c r="B36" s="24">
        <f>SUM(B37:B42)</f>
        <v>12</v>
      </c>
      <c r="C36" s="24">
        <f>SUM(C37:C42)</f>
        <v>12</v>
      </c>
      <c r="D36" s="24">
        <f>SUM(D37:D42)</f>
        <v>12</v>
      </c>
      <c r="E36" s="25">
        <f>(D36/B36)</f>
        <v>1</v>
      </c>
      <c r="F36" s="24" t="str">
        <f>IF(E36&gt;=0.5,"Đạt","Không đạt")</f>
        <v>Đạt</v>
      </c>
      <c r="G36" s="24">
        <f>SUM(G37:G42)</f>
        <v>0</v>
      </c>
      <c r="H36" s="24">
        <f>SUM(H37:H42)</f>
        <v>0</v>
      </c>
      <c r="I36" s="26">
        <f t="shared" si="0"/>
        <v>0</v>
      </c>
      <c r="J36" s="48" t="str">
        <f>IF(I36&gt;=0.5,"Đạt","Không đạt")</f>
        <v>Không đạt</v>
      </c>
    </row>
    <row r="37" spans="1:10" ht="51.75" thickBot="1">
      <c r="A37" s="8" t="s">
        <v>21</v>
      </c>
      <c r="B37" s="42">
        <v>2</v>
      </c>
      <c r="C37" s="3">
        <v>2</v>
      </c>
      <c r="D37" s="36">
        <v>2</v>
      </c>
      <c r="E37" s="44">
        <f t="shared" ref="E37:E42" si="5">(D37/B37)</f>
        <v>1</v>
      </c>
      <c r="F37" s="60" t="s">
        <v>81</v>
      </c>
      <c r="G37" s="58"/>
      <c r="H37" s="15"/>
      <c r="I37" s="16">
        <f t="shared" si="0"/>
        <v>0</v>
      </c>
      <c r="J37" s="52"/>
    </row>
    <row r="38" spans="1:10" ht="36.75" thickBot="1">
      <c r="A38" s="6" t="s">
        <v>22</v>
      </c>
      <c r="B38" s="42">
        <v>2</v>
      </c>
      <c r="C38" s="3">
        <v>2</v>
      </c>
      <c r="D38" s="36">
        <v>2</v>
      </c>
      <c r="E38" s="44">
        <f t="shared" si="5"/>
        <v>1</v>
      </c>
      <c r="F38" s="60" t="s">
        <v>82</v>
      </c>
      <c r="G38" s="58"/>
      <c r="H38" s="15"/>
      <c r="I38" s="16">
        <f t="shared" si="0"/>
        <v>0</v>
      </c>
      <c r="J38" s="52"/>
    </row>
    <row r="39" spans="1:10" ht="48.75" thickBot="1">
      <c r="A39" s="6" t="s">
        <v>23</v>
      </c>
      <c r="B39" s="42">
        <v>2</v>
      </c>
      <c r="C39" s="3">
        <v>2</v>
      </c>
      <c r="D39" s="36">
        <v>2</v>
      </c>
      <c r="E39" s="44">
        <f t="shared" si="5"/>
        <v>1</v>
      </c>
      <c r="F39" s="60" t="s">
        <v>83</v>
      </c>
      <c r="G39" s="58"/>
      <c r="H39" s="15"/>
      <c r="I39" s="16">
        <f t="shared" si="0"/>
        <v>0</v>
      </c>
      <c r="J39" s="52"/>
    </row>
    <row r="40" spans="1:10" ht="36.75" thickBot="1">
      <c r="A40" s="6" t="s">
        <v>24</v>
      </c>
      <c r="B40" s="42">
        <v>2</v>
      </c>
      <c r="C40" s="3">
        <v>2</v>
      </c>
      <c r="D40" s="36">
        <v>2</v>
      </c>
      <c r="E40" s="44">
        <f t="shared" si="5"/>
        <v>1</v>
      </c>
      <c r="F40" s="60" t="s">
        <v>84</v>
      </c>
      <c r="G40" s="58"/>
      <c r="H40" s="15"/>
      <c r="I40" s="16">
        <f t="shared" si="0"/>
        <v>0</v>
      </c>
      <c r="J40" s="52"/>
    </row>
    <row r="41" spans="1:10" ht="24.75" thickBot="1">
      <c r="A41" s="6" t="s">
        <v>25</v>
      </c>
      <c r="B41" s="42">
        <v>2</v>
      </c>
      <c r="C41" s="3">
        <v>2</v>
      </c>
      <c r="D41" s="36">
        <v>2</v>
      </c>
      <c r="E41" s="44">
        <f t="shared" si="5"/>
        <v>1</v>
      </c>
      <c r="F41" s="60" t="s">
        <v>113</v>
      </c>
      <c r="G41" s="58"/>
      <c r="H41" s="15"/>
      <c r="I41" s="16">
        <f t="shared" si="0"/>
        <v>0</v>
      </c>
      <c r="J41" s="52"/>
    </row>
    <row r="42" spans="1:10" ht="60.75" thickBot="1">
      <c r="A42" s="6" t="s">
        <v>26</v>
      </c>
      <c r="B42" s="42">
        <v>2</v>
      </c>
      <c r="C42" s="3">
        <v>2</v>
      </c>
      <c r="D42" s="36">
        <v>2</v>
      </c>
      <c r="E42" s="44">
        <f t="shared" si="5"/>
        <v>1</v>
      </c>
      <c r="F42" s="60" t="s">
        <v>85</v>
      </c>
      <c r="G42" s="58"/>
      <c r="H42" s="15"/>
      <c r="I42" s="16">
        <f t="shared" si="0"/>
        <v>0</v>
      </c>
      <c r="J42" s="52"/>
    </row>
    <row r="43" spans="1:10" s="17" customFormat="1" ht="32.25" thickBot="1">
      <c r="A43" s="23" t="s">
        <v>27</v>
      </c>
      <c r="B43" s="24">
        <v>8</v>
      </c>
      <c r="C43" s="24">
        <f>SUM(C44:C47)</f>
        <v>8</v>
      </c>
      <c r="D43" s="24">
        <f>SUM(D44:D47)</f>
        <v>8</v>
      </c>
      <c r="E43" s="25">
        <f>(D43/B43)</f>
        <v>1</v>
      </c>
      <c r="F43" s="24" t="str">
        <f>IF(E43&gt;=0.5,"Đạt","Không đạt")</f>
        <v>Đạt</v>
      </c>
      <c r="G43" s="24">
        <f>SUM(G44:G47)</f>
        <v>0</v>
      </c>
      <c r="H43" s="24">
        <f>SUM(H44:H47)</f>
        <v>0</v>
      </c>
      <c r="I43" s="26">
        <f t="shared" si="0"/>
        <v>0</v>
      </c>
      <c r="J43" s="48" t="str">
        <f>IF(I43&gt;=0.5,"Đạt","Không đạt")</f>
        <v>Không đạt</v>
      </c>
    </row>
    <row r="44" spans="1:10" ht="60.75" thickBot="1">
      <c r="A44" s="6" t="s">
        <v>28</v>
      </c>
      <c r="B44" s="42">
        <v>2</v>
      </c>
      <c r="C44" s="3">
        <v>2</v>
      </c>
      <c r="D44" s="36">
        <v>2</v>
      </c>
      <c r="E44" s="44">
        <f t="shared" ref="E44:E47" si="6">(D44/B44)</f>
        <v>1</v>
      </c>
      <c r="F44" s="60" t="s">
        <v>86</v>
      </c>
      <c r="G44" s="58"/>
      <c r="H44" s="15"/>
      <c r="I44" s="16">
        <f t="shared" si="0"/>
        <v>0</v>
      </c>
      <c r="J44" s="52"/>
    </row>
    <row r="45" spans="1:10" ht="36.75" thickBot="1">
      <c r="A45" s="6" t="s">
        <v>29</v>
      </c>
      <c r="B45" s="42">
        <v>2</v>
      </c>
      <c r="C45" s="3">
        <v>2</v>
      </c>
      <c r="D45" s="36">
        <v>2</v>
      </c>
      <c r="E45" s="44">
        <f t="shared" si="6"/>
        <v>1</v>
      </c>
      <c r="F45" s="60" t="s">
        <v>87</v>
      </c>
      <c r="G45" s="58"/>
      <c r="H45" s="15"/>
      <c r="I45" s="16">
        <f t="shared" si="0"/>
        <v>0</v>
      </c>
      <c r="J45" s="52"/>
    </row>
    <row r="46" spans="1:10" ht="48.75" thickBot="1">
      <c r="A46" s="6" t="s">
        <v>30</v>
      </c>
      <c r="B46" s="42">
        <v>2</v>
      </c>
      <c r="C46" s="3">
        <v>2</v>
      </c>
      <c r="D46" s="36">
        <v>2</v>
      </c>
      <c r="E46" s="44">
        <f t="shared" si="6"/>
        <v>1</v>
      </c>
      <c r="F46" s="60" t="s">
        <v>88</v>
      </c>
      <c r="G46" s="58"/>
      <c r="H46" s="15"/>
      <c r="I46" s="16">
        <f t="shared" si="0"/>
        <v>0</v>
      </c>
      <c r="J46" s="52"/>
    </row>
    <row r="47" spans="1:10" ht="48.75" thickBot="1">
      <c r="A47" s="6" t="s">
        <v>31</v>
      </c>
      <c r="B47" s="42">
        <v>2</v>
      </c>
      <c r="C47" s="3">
        <v>2</v>
      </c>
      <c r="D47" s="36">
        <v>2</v>
      </c>
      <c r="E47" s="44">
        <f t="shared" si="6"/>
        <v>1</v>
      </c>
      <c r="F47" s="60" t="s">
        <v>88</v>
      </c>
      <c r="G47" s="58"/>
      <c r="H47" s="15"/>
      <c r="I47" s="16">
        <f t="shared" si="0"/>
        <v>0</v>
      </c>
      <c r="J47" s="52"/>
    </row>
    <row r="48" spans="1:10" s="17" customFormat="1" ht="48" thickBot="1">
      <c r="A48" s="23" t="s">
        <v>64</v>
      </c>
      <c r="B48" s="24">
        <f>SUM(B49:B50)</f>
        <v>4</v>
      </c>
      <c r="C48" s="24">
        <f>SUM(C49:C50)</f>
        <v>4</v>
      </c>
      <c r="D48" s="24">
        <f>SUM(D49:D50)</f>
        <v>4</v>
      </c>
      <c r="E48" s="25">
        <f>(D48/B48)</f>
        <v>1</v>
      </c>
      <c r="F48" s="24" t="str">
        <f>IF(E48&gt;=0.5,"Đạt","Không đạt")</f>
        <v>Đạt</v>
      </c>
      <c r="G48" s="24">
        <f>SUM(G49:G50)</f>
        <v>0</v>
      </c>
      <c r="H48" s="24">
        <f>SUM(H49:H50)</f>
        <v>0</v>
      </c>
      <c r="I48" s="26">
        <f t="shared" si="0"/>
        <v>0</v>
      </c>
      <c r="J48" s="48" t="str">
        <f>IF(I48&gt;=0.5,"Đạt","Không đạt")</f>
        <v>Không đạt</v>
      </c>
    </row>
    <row r="49" spans="1:10" ht="60.75" thickBot="1">
      <c r="A49" s="6" t="s">
        <v>32</v>
      </c>
      <c r="B49" s="42">
        <v>2</v>
      </c>
      <c r="C49" s="3">
        <v>2</v>
      </c>
      <c r="D49" s="36">
        <v>2</v>
      </c>
      <c r="E49" s="44">
        <f t="shared" ref="E49:E50" si="7">(D49/B49)</f>
        <v>1</v>
      </c>
      <c r="F49" s="60" t="s">
        <v>89</v>
      </c>
      <c r="G49" s="58"/>
      <c r="H49" s="15"/>
      <c r="I49" s="16">
        <f t="shared" si="0"/>
        <v>0</v>
      </c>
      <c r="J49" s="52"/>
    </row>
    <row r="50" spans="1:10" ht="60.75" thickBot="1">
      <c r="A50" s="6" t="s">
        <v>33</v>
      </c>
      <c r="B50" s="42">
        <v>2</v>
      </c>
      <c r="C50" s="3">
        <v>2</v>
      </c>
      <c r="D50" s="36">
        <v>2</v>
      </c>
      <c r="E50" s="44">
        <f t="shared" si="7"/>
        <v>1</v>
      </c>
      <c r="F50" s="60" t="s">
        <v>89</v>
      </c>
      <c r="G50" s="58"/>
      <c r="H50" s="15"/>
      <c r="I50" s="16">
        <f t="shared" ref="I50:I81" si="8">(H50/B50)</f>
        <v>0</v>
      </c>
      <c r="J50" s="52"/>
    </row>
    <row r="51" spans="1:10" s="17" customFormat="1" ht="32.25" thickBot="1">
      <c r="A51" s="23" t="s">
        <v>63</v>
      </c>
      <c r="B51" s="24">
        <f>SUM(B52:B53)</f>
        <v>4</v>
      </c>
      <c r="C51" s="24">
        <f>SUM(C52:C53)</f>
        <v>4</v>
      </c>
      <c r="D51" s="24">
        <f>SUM(D52:D53)</f>
        <v>4</v>
      </c>
      <c r="E51" s="25">
        <f>(D51/B51)</f>
        <v>1</v>
      </c>
      <c r="F51" s="24" t="str">
        <f>IF(E51&gt;=0.5,"Đạt","Không đạt")</f>
        <v>Đạt</v>
      </c>
      <c r="G51" s="24">
        <f>SUM(G52:G53)</f>
        <v>0</v>
      </c>
      <c r="H51" s="24">
        <f>SUM(H52:H53)</f>
        <v>0</v>
      </c>
      <c r="I51" s="26">
        <f t="shared" si="8"/>
        <v>0</v>
      </c>
      <c r="J51" s="48" t="str">
        <f>IF(I51&gt;=0.5,"Đạt","Không đạt")</f>
        <v>Không đạt</v>
      </c>
    </row>
    <row r="52" spans="1:10" ht="36.75" thickBot="1">
      <c r="A52" s="6" t="s">
        <v>34</v>
      </c>
      <c r="B52" s="42">
        <v>2</v>
      </c>
      <c r="C52" s="3">
        <v>2</v>
      </c>
      <c r="D52" s="36">
        <v>2</v>
      </c>
      <c r="E52" s="44">
        <f t="shared" ref="E52:E53" si="9">(D52/B52)</f>
        <v>1</v>
      </c>
      <c r="F52" s="60" t="s">
        <v>90</v>
      </c>
      <c r="G52" s="58"/>
      <c r="H52" s="15"/>
      <c r="I52" s="16">
        <f t="shared" si="8"/>
        <v>0</v>
      </c>
      <c r="J52" s="52"/>
    </row>
    <row r="53" spans="1:10" ht="28.5" thickBot="1">
      <c r="A53" s="4" t="s">
        <v>35</v>
      </c>
      <c r="B53" s="42">
        <v>2</v>
      </c>
      <c r="C53" s="3">
        <v>2</v>
      </c>
      <c r="D53" s="36">
        <v>2</v>
      </c>
      <c r="E53" s="44">
        <f t="shared" si="9"/>
        <v>1</v>
      </c>
      <c r="F53" s="60" t="s">
        <v>91</v>
      </c>
      <c r="G53" s="58"/>
      <c r="H53" s="15"/>
      <c r="I53" s="16">
        <f t="shared" si="8"/>
        <v>0</v>
      </c>
      <c r="J53" s="52"/>
    </row>
    <row r="54" spans="1:10" s="17" customFormat="1" ht="48" thickBot="1">
      <c r="A54" s="23" t="s">
        <v>65</v>
      </c>
      <c r="B54" s="24">
        <f>SUM(B55:B56)</f>
        <v>4</v>
      </c>
      <c r="C54" s="24">
        <f>SUM(C55:C56)</f>
        <v>4</v>
      </c>
      <c r="D54" s="24">
        <f>SUM(D55:D56)</f>
        <v>4</v>
      </c>
      <c r="E54" s="25">
        <f>(D54/B54)</f>
        <v>1</v>
      </c>
      <c r="F54" s="24" t="str">
        <f>IF(E54&gt;=0.5,"Đạt","Không đạt")</f>
        <v>Đạt</v>
      </c>
      <c r="G54" s="24">
        <f>SUM(G55:G56)</f>
        <v>0</v>
      </c>
      <c r="H54" s="24">
        <f>SUM(H55:H56)</f>
        <v>0</v>
      </c>
      <c r="I54" s="26">
        <f t="shared" si="8"/>
        <v>0</v>
      </c>
      <c r="J54" s="48" t="str">
        <f>IF(I54&gt;=0.5,"Đạt","Không đạt")</f>
        <v>Không đạt</v>
      </c>
    </row>
    <row r="55" spans="1:10" ht="48.75" thickBot="1">
      <c r="A55" s="6" t="s">
        <v>36</v>
      </c>
      <c r="B55" s="42">
        <v>2</v>
      </c>
      <c r="C55" s="3">
        <v>2</v>
      </c>
      <c r="D55" s="36">
        <v>2</v>
      </c>
      <c r="E55" s="44">
        <f t="shared" ref="E55:E56" si="10">(D55/B55)</f>
        <v>1</v>
      </c>
      <c r="F55" s="60" t="s">
        <v>101</v>
      </c>
      <c r="G55" s="58"/>
      <c r="H55" s="15"/>
      <c r="I55" s="16">
        <f t="shared" si="8"/>
        <v>0</v>
      </c>
      <c r="J55" s="52"/>
    </row>
    <row r="56" spans="1:10" ht="57" customHeight="1" thickBot="1">
      <c r="A56" s="6" t="s">
        <v>37</v>
      </c>
      <c r="B56" s="42">
        <v>2</v>
      </c>
      <c r="C56" s="3">
        <v>2</v>
      </c>
      <c r="D56" s="36">
        <v>2</v>
      </c>
      <c r="E56" s="44">
        <f t="shared" si="10"/>
        <v>1</v>
      </c>
      <c r="F56" s="60" t="s">
        <v>101</v>
      </c>
      <c r="G56" s="58"/>
      <c r="H56" s="15"/>
      <c r="I56" s="16">
        <f t="shared" si="8"/>
        <v>0</v>
      </c>
      <c r="J56" s="52"/>
    </row>
    <row r="57" spans="1:10" s="17" customFormat="1" ht="48" thickBot="1">
      <c r="A57" s="27" t="s">
        <v>66</v>
      </c>
      <c r="B57" s="24">
        <f>SUM(B58:B61)</f>
        <v>8</v>
      </c>
      <c r="C57" s="24">
        <f>SUM(C58:C61)</f>
        <v>8</v>
      </c>
      <c r="D57" s="24">
        <f>SUM(D58:D61)</f>
        <v>8</v>
      </c>
      <c r="E57" s="25">
        <f>(D57/B57)</f>
        <v>1</v>
      </c>
      <c r="F57" s="24" t="str">
        <f>IF(E57&gt;=0.5,"Đạt","Không đạt")</f>
        <v>Đạt</v>
      </c>
      <c r="G57" s="24">
        <f>SUM(G58:G61)</f>
        <v>0</v>
      </c>
      <c r="H57" s="24">
        <f>SUM(H58:H61)</f>
        <v>0</v>
      </c>
      <c r="I57" s="26">
        <f t="shared" si="8"/>
        <v>0</v>
      </c>
      <c r="J57" s="48" t="str">
        <f>IF(I57&gt;=0.5,"Đạt","Không đạt")</f>
        <v>Không đạt</v>
      </c>
    </row>
    <row r="58" spans="1:10" ht="48.75" thickBot="1">
      <c r="A58" s="6" t="s">
        <v>38</v>
      </c>
      <c r="B58" s="42">
        <v>2</v>
      </c>
      <c r="C58" s="3">
        <v>2</v>
      </c>
      <c r="D58" s="36">
        <v>2</v>
      </c>
      <c r="E58" s="44">
        <f t="shared" ref="E58:E61" si="11">(D58/B58)</f>
        <v>1</v>
      </c>
      <c r="F58" s="60" t="s">
        <v>92</v>
      </c>
      <c r="G58" s="58"/>
      <c r="H58" s="15"/>
      <c r="I58" s="16">
        <f t="shared" si="8"/>
        <v>0</v>
      </c>
      <c r="J58" s="52"/>
    </row>
    <row r="59" spans="1:10" ht="60.75" thickBot="1">
      <c r="A59" s="6" t="s">
        <v>39</v>
      </c>
      <c r="B59" s="42">
        <v>2</v>
      </c>
      <c r="C59" s="3">
        <v>2</v>
      </c>
      <c r="D59" s="36">
        <v>2</v>
      </c>
      <c r="E59" s="44">
        <f t="shared" si="11"/>
        <v>1</v>
      </c>
      <c r="F59" s="60" t="s">
        <v>93</v>
      </c>
      <c r="G59" s="58"/>
      <c r="H59" s="15"/>
      <c r="I59" s="16">
        <f t="shared" si="8"/>
        <v>0</v>
      </c>
      <c r="J59" s="52"/>
    </row>
    <row r="60" spans="1:10" ht="36.75" thickBot="1">
      <c r="A60" s="6" t="s">
        <v>40</v>
      </c>
      <c r="B60" s="42">
        <v>2</v>
      </c>
      <c r="C60" s="3">
        <v>2</v>
      </c>
      <c r="D60" s="36">
        <v>2</v>
      </c>
      <c r="E60" s="44">
        <f t="shared" si="11"/>
        <v>1</v>
      </c>
      <c r="F60" s="60" t="s">
        <v>93</v>
      </c>
      <c r="G60" s="58"/>
      <c r="H60" s="15"/>
      <c r="I60" s="16">
        <f t="shared" si="8"/>
        <v>0</v>
      </c>
      <c r="J60" s="52"/>
    </row>
    <row r="61" spans="1:10" ht="48.75" thickBot="1">
      <c r="A61" s="6" t="s">
        <v>41</v>
      </c>
      <c r="B61" s="42">
        <v>2</v>
      </c>
      <c r="C61" s="3">
        <v>2</v>
      </c>
      <c r="D61" s="36">
        <v>2</v>
      </c>
      <c r="E61" s="44">
        <f t="shared" si="11"/>
        <v>1</v>
      </c>
      <c r="F61" s="60" t="s">
        <v>94</v>
      </c>
      <c r="G61" s="58"/>
      <c r="H61" s="15"/>
      <c r="I61" s="16">
        <f t="shared" si="8"/>
        <v>0</v>
      </c>
      <c r="J61" s="52"/>
    </row>
    <row r="62" spans="1:10" s="17" customFormat="1" ht="57.75" customHeight="1" thickBot="1">
      <c r="A62" s="23" t="s">
        <v>67</v>
      </c>
      <c r="B62" s="24">
        <f>SUM(B63:B64)</f>
        <v>4</v>
      </c>
      <c r="C62" s="24">
        <f>SUM(C63:C64)</f>
        <v>4</v>
      </c>
      <c r="D62" s="61">
        <f>SUM(D63:D64)</f>
        <v>4</v>
      </c>
      <c r="E62" s="25">
        <f>(D62/B62)</f>
        <v>1</v>
      </c>
      <c r="F62" s="24" t="str">
        <f>IF(E62&gt;=0.5,"Đạt","Không đạt")</f>
        <v>Đạt</v>
      </c>
      <c r="G62" s="24">
        <f>SUM(G63:G64)</f>
        <v>0</v>
      </c>
      <c r="H62" s="24">
        <f>SUM(H63:H64)</f>
        <v>0</v>
      </c>
      <c r="I62" s="26">
        <f t="shared" si="8"/>
        <v>0</v>
      </c>
      <c r="J62" s="24" t="str">
        <f>IF(I62&gt;=0.5,"Đạt","Không đạt")</f>
        <v>Không đạt</v>
      </c>
    </row>
    <row r="63" spans="1:10" ht="48.75" thickBot="1">
      <c r="A63" s="6" t="s">
        <v>42</v>
      </c>
      <c r="B63" s="42">
        <v>2</v>
      </c>
      <c r="C63" s="14">
        <v>2</v>
      </c>
      <c r="D63" s="36">
        <v>2</v>
      </c>
      <c r="E63" s="44">
        <f t="shared" ref="E63:E64" si="12">(D63/B63)</f>
        <v>1</v>
      </c>
      <c r="F63" s="60" t="s">
        <v>95</v>
      </c>
      <c r="G63" s="58"/>
      <c r="H63" s="15"/>
      <c r="I63" s="16">
        <f t="shared" si="8"/>
        <v>0</v>
      </c>
      <c r="J63" s="51"/>
    </row>
    <row r="64" spans="1:10" ht="36.75" thickBot="1">
      <c r="A64" s="6" t="s">
        <v>43</v>
      </c>
      <c r="B64" s="42">
        <v>2</v>
      </c>
      <c r="C64" s="14">
        <v>2</v>
      </c>
      <c r="D64" s="36">
        <v>2</v>
      </c>
      <c r="E64" s="44">
        <f t="shared" si="12"/>
        <v>1</v>
      </c>
      <c r="F64" s="60" t="s">
        <v>85</v>
      </c>
      <c r="G64" s="58"/>
      <c r="H64" s="15"/>
      <c r="I64" s="16">
        <f t="shared" si="8"/>
        <v>0</v>
      </c>
      <c r="J64" s="51"/>
    </row>
    <row r="65" spans="1:10" s="17" customFormat="1" ht="32.25" thickBot="1">
      <c r="A65" s="28" t="s">
        <v>62</v>
      </c>
      <c r="B65" s="24">
        <f>SUM(B66:B67)</f>
        <v>4</v>
      </c>
      <c r="C65" s="24">
        <f>SUM(C66:C67)</f>
        <v>4</v>
      </c>
      <c r="D65" s="24">
        <f>SUM(D66:D67)</f>
        <v>2</v>
      </c>
      <c r="E65" s="25">
        <f>(D65/B65)</f>
        <v>0.5</v>
      </c>
      <c r="F65" s="24" t="str">
        <f>IF(E65&gt;=0.5,"Đạt","Không đạt")</f>
        <v>Đạt</v>
      </c>
      <c r="G65" s="24">
        <f>SUM(G66:G67)</f>
        <v>0</v>
      </c>
      <c r="H65" s="24">
        <f>SUM(H66:H67)</f>
        <v>0</v>
      </c>
      <c r="I65" s="26">
        <f t="shared" si="8"/>
        <v>0</v>
      </c>
      <c r="J65" s="24" t="str">
        <f>IF(I65&gt;=0.5,"Đạt","Không đạt")</f>
        <v>Không đạt</v>
      </c>
    </row>
    <row r="66" spans="1:10" ht="84.75" thickBot="1">
      <c r="A66" s="62" t="s">
        <v>44</v>
      </c>
      <c r="B66" s="42">
        <v>2</v>
      </c>
      <c r="C66" s="14">
        <v>2</v>
      </c>
      <c r="D66" s="36"/>
      <c r="E66" s="44">
        <f t="shared" ref="E66:E67" si="13">(D66/B66)</f>
        <v>0</v>
      </c>
      <c r="F66" s="51"/>
      <c r="G66" s="58"/>
      <c r="H66" s="15"/>
      <c r="I66" s="16">
        <f t="shared" si="8"/>
        <v>0</v>
      </c>
      <c r="J66" s="51"/>
    </row>
    <row r="67" spans="1:10" ht="108.75" thickBot="1">
      <c r="A67" s="9" t="s">
        <v>45</v>
      </c>
      <c r="B67" s="42">
        <v>2</v>
      </c>
      <c r="C67" s="14">
        <v>2</v>
      </c>
      <c r="D67" s="36">
        <v>2</v>
      </c>
      <c r="E67" s="44">
        <f t="shared" si="13"/>
        <v>1</v>
      </c>
      <c r="F67" s="60" t="s">
        <v>96</v>
      </c>
      <c r="G67" s="58"/>
      <c r="H67" s="15"/>
      <c r="I67" s="16">
        <f t="shared" si="8"/>
        <v>0</v>
      </c>
      <c r="J67" s="51"/>
    </row>
    <row r="68" spans="1:10" s="17" customFormat="1" ht="63.75" thickBot="1">
      <c r="A68" s="29" t="s">
        <v>46</v>
      </c>
      <c r="B68" s="21">
        <f>SUM(B69,B74,B77)</f>
        <v>16</v>
      </c>
      <c r="C68" s="21">
        <f>SUM(C69,C74,C77)</f>
        <v>16</v>
      </c>
      <c r="D68" s="21">
        <f>SUM(D69,D74,D77)</f>
        <v>10</v>
      </c>
      <c r="E68" s="22">
        <f>(D68/B68)</f>
        <v>0.625</v>
      </c>
      <c r="F68" s="40" t="str">
        <f>IF(E68&gt;=0.5,"Đạt","Không đạt")</f>
        <v>Đạt</v>
      </c>
      <c r="G68" s="21">
        <f>SUM(G69,G74,G77)</f>
        <v>0</v>
      </c>
      <c r="H68" s="21">
        <f>SUM(H69,H74,H77)</f>
        <v>0</v>
      </c>
      <c r="I68" s="22">
        <f t="shared" si="8"/>
        <v>0</v>
      </c>
      <c r="J68" s="40" t="str">
        <f>IF(I68&gt;=0.5,"Đạt","Không đạt")</f>
        <v>Không đạt</v>
      </c>
    </row>
    <row r="69" spans="1:10" s="17" customFormat="1" ht="32.25" thickBot="1">
      <c r="A69" s="28" t="s">
        <v>47</v>
      </c>
      <c r="B69" s="24">
        <f>SUM(B70:B73)</f>
        <v>8</v>
      </c>
      <c r="C69" s="24">
        <f>SUM(C70:C73)</f>
        <v>8</v>
      </c>
      <c r="D69" s="24">
        <f>SUM(D70:D73)</f>
        <v>6</v>
      </c>
      <c r="E69" s="25">
        <f>(D69/B69)</f>
        <v>0.75</v>
      </c>
      <c r="F69" s="24" t="str">
        <f>IF(E69&gt;=0.5,"Đạt","Không đạt")</f>
        <v>Đạt</v>
      </c>
      <c r="G69" s="24">
        <f>SUM(G70:G73)</f>
        <v>0</v>
      </c>
      <c r="H69" s="24">
        <f>SUM(H70:H73)</f>
        <v>0</v>
      </c>
      <c r="I69" s="26">
        <f t="shared" si="8"/>
        <v>0</v>
      </c>
      <c r="J69" s="24" t="str">
        <f>IF(I69&gt;=0.5,"Đạt","Không đạt")</f>
        <v>Không đạt</v>
      </c>
    </row>
    <row r="70" spans="1:10" ht="72.75" thickBot="1">
      <c r="A70" s="9" t="s">
        <v>48</v>
      </c>
      <c r="B70" s="42">
        <v>2</v>
      </c>
      <c r="C70" s="14">
        <v>2</v>
      </c>
      <c r="D70" s="36">
        <v>2</v>
      </c>
      <c r="E70" s="44">
        <f t="shared" ref="E70:E73" si="14">(D70/B70)</f>
        <v>1</v>
      </c>
      <c r="F70" s="60" t="s">
        <v>97</v>
      </c>
      <c r="G70" s="58"/>
      <c r="H70" s="15"/>
      <c r="I70" s="16">
        <f t="shared" si="8"/>
        <v>0</v>
      </c>
      <c r="J70" s="51"/>
    </row>
    <row r="71" spans="1:10" ht="16.5" thickBot="1">
      <c r="A71" s="9" t="s">
        <v>49</v>
      </c>
      <c r="B71" s="42">
        <v>2</v>
      </c>
      <c r="C71" s="14">
        <v>2</v>
      </c>
      <c r="D71" s="36">
        <v>0</v>
      </c>
      <c r="E71" s="44">
        <f t="shared" si="14"/>
        <v>0</v>
      </c>
      <c r="F71" s="60"/>
      <c r="G71" s="58"/>
      <c r="H71" s="15"/>
      <c r="I71" s="16">
        <f t="shared" si="8"/>
        <v>0</v>
      </c>
      <c r="J71" s="51"/>
    </row>
    <row r="72" spans="1:10" ht="72.75" thickBot="1">
      <c r="A72" s="9" t="s">
        <v>50</v>
      </c>
      <c r="B72" s="42">
        <v>2</v>
      </c>
      <c r="C72" s="14">
        <v>2</v>
      </c>
      <c r="D72" s="36">
        <v>2</v>
      </c>
      <c r="E72" s="44">
        <f t="shared" si="14"/>
        <v>1</v>
      </c>
      <c r="F72" s="60" t="s">
        <v>114</v>
      </c>
      <c r="G72" s="58"/>
      <c r="H72" s="15"/>
      <c r="I72" s="16">
        <f t="shared" si="8"/>
        <v>0</v>
      </c>
      <c r="J72" s="51"/>
    </row>
    <row r="73" spans="1:10" ht="60.75" customHeight="1" thickBot="1">
      <c r="A73" s="9" t="s">
        <v>51</v>
      </c>
      <c r="B73" s="42">
        <v>2</v>
      </c>
      <c r="C73" s="14">
        <v>2</v>
      </c>
      <c r="D73" s="36">
        <v>2</v>
      </c>
      <c r="E73" s="44">
        <f t="shared" si="14"/>
        <v>1</v>
      </c>
      <c r="F73" s="60" t="s">
        <v>98</v>
      </c>
      <c r="G73" s="58"/>
      <c r="H73" s="15"/>
      <c r="I73" s="16">
        <f t="shared" si="8"/>
        <v>0</v>
      </c>
      <c r="J73" s="51"/>
    </row>
    <row r="74" spans="1:10" s="17" customFormat="1" ht="48" thickBot="1">
      <c r="A74" s="28" t="s">
        <v>61</v>
      </c>
      <c r="B74" s="24">
        <f>SUM(B75:B76)</f>
        <v>4</v>
      </c>
      <c r="C74" s="24">
        <f>SUM(C75:C76)</f>
        <v>4</v>
      </c>
      <c r="D74" s="24">
        <f>SUM(D75:D76)</f>
        <v>2</v>
      </c>
      <c r="E74" s="25">
        <f>(D74/B74)</f>
        <v>0.5</v>
      </c>
      <c r="F74" s="24" t="str">
        <f>IF(E74&gt;=0.5,"Đạt","Không đạt")</f>
        <v>Đạt</v>
      </c>
      <c r="G74" s="24">
        <f>SUM(G75:G76)</f>
        <v>0</v>
      </c>
      <c r="H74" s="24">
        <f>SUM(H75:H76)</f>
        <v>0</v>
      </c>
      <c r="I74" s="26">
        <f t="shared" si="8"/>
        <v>0</v>
      </c>
      <c r="J74" s="24" t="str">
        <f>IF(I74&gt;=0.5,"Đạt","Không đạt")</f>
        <v>Không đạt</v>
      </c>
    </row>
    <row r="75" spans="1:10" ht="24.75" thickBot="1">
      <c r="A75" s="9" t="s">
        <v>52</v>
      </c>
      <c r="B75" s="42">
        <v>2</v>
      </c>
      <c r="C75" s="14">
        <v>2</v>
      </c>
      <c r="D75" s="36">
        <v>2</v>
      </c>
      <c r="E75" s="44">
        <f t="shared" ref="E75:E76" si="15">(D75/B75)</f>
        <v>1</v>
      </c>
      <c r="F75" s="60" t="s">
        <v>99</v>
      </c>
      <c r="G75" s="58"/>
      <c r="H75" s="15"/>
      <c r="I75" s="16">
        <f t="shared" si="8"/>
        <v>0</v>
      </c>
      <c r="J75" s="51"/>
    </row>
    <row r="76" spans="1:10" ht="36.75" thickBot="1">
      <c r="A76" s="9" t="s">
        <v>53</v>
      </c>
      <c r="B76" s="42">
        <v>2</v>
      </c>
      <c r="C76" s="14">
        <v>2</v>
      </c>
      <c r="D76" s="36">
        <v>0</v>
      </c>
      <c r="E76" s="44">
        <f t="shared" si="15"/>
        <v>0</v>
      </c>
      <c r="F76" s="60"/>
      <c r="G76" s="58"/>
      <c r="H76" s="15"/>
      <c r="I76" s="16">
        <f t="shared" si="8"/>
        <v>0</v>
      </c>
      <c r="J76" s="51"/>
    </row>
    <row r="77" spans="1:10" s="17" customFormat="1" ht="32.25" thickBot="1">
      <c r="A77" s="28" t="s">
        <v>60</v>
      </c>
      <c r="B77" s="24">
        <f>SUM(B78:B79)</f>
        <v>4</v>
      </c>
      <c r="C77" s="24">
        <f>SUM(C78:C79)</f>
        <v>4</v>
      </c>
      <c r="D77" s="24">
        <f>SUM(D78:D79)</f>
        <v>2</v>
      </c>
      <c r="E77" s="25">
        <f>(D77/B77)</f>
        <v>0.5</v>
      </c>
      <c r="F77" s="24" t="str">
        <f>IF(E77&gt;=0.5,"Đạt","Không đạt")</f>
        <v>Đạt</v>
      </c>
      <c r="G77" s="24">
        <f>SUM(G78:G79)</f>
        <v>0</v>
      </c>
      <c r="H77" s="24">
        <f>SUM(H78:H79)</f>
        <v>0</v>
      </c>
      <c r="I77" s="26">
        <f t="shared" si="8"/>
        <v>0</v>
      </c>
      <c r="J77" s="24" t="str">
        <f>IF(I77&gt;=0.5,"Đạt","Không đạt")</f>
        <v>Không đạt</v>
      </c>
    </row>
    <row r="78" spans="1:10" ht="36.75" thickBot="1">
      <c r="A78" s="9" t="s">
        <v>54</v>
      </c>
      <c r="B78" s="42">
        <v>2</v>
      </c>
      <c r="C78" s="14">
        <v>2</v>
      </c>
      <c r="D78" s="36">
        <v>2</v>
      </c>
      <c r="E78" s="44">
        <f t="shared" ref="E78:E79" si="16">(D78/B78)</f>
        <v>1</v>
      </c>
      <c r="F78" s="51" t="s">
        <v>100</v>
      </c>
      <c r="G78" s="58"/>
      <c r="H78" s="15"/>
      <c r="I78" s="16">
        <f t="shared" si="8"/>
        <v>0</v>
      </c>
      <c r="J78" s="51"/>
    </row>
    <row r="79" spans="1:10" ht="36.75" thickBot="1">
      <c r="A79" s="62" t="s">
        <v>55</v>
      </c>
      <c r="B79" s="42">
        <v>2</v>
      </c>
      <c r="C79" s="14">
        <v>2</v>
      </c>
      <c r="D79" s="36">
        <v>0</v>
      </c>
      <c r="E79" s="44">
        <f t="shared" si="16"/>
        <v>0</v>
      </c>
      <c r="F79" s="51"/>
      <c r="G79" s="58"/>
      <c r="H79" s="15"/>
      <c r="I79" s="16">
        <f t="shared" si="8"/>
        <v>0</v>
      </c>
      <c r="J79" s="51"/>
    </row>
    <row r="80" spans="1:10" ht="16.5" thickBot="1">
      <c r="A80" s="10" t="s">
        <v>56</v>
      </c>
      <c r="B80" s="41">
        <f>SUM(B18,B32,B68)</f>
        <v>88</v>
      </c>
      <c r="C80" s="5">
        <f>SUM(C18,C32,C68)</f>
        <v>88</v>
      </c>
      <c r="D80" s="12">
        <f>SUM(D18,D32,D68)</f>
        <v>76</v>
      </c>
      <c r="E80" s="56">
        <f>(D80/B80)</f>
        <v>0.86363636363636365</v>
      </c>
      <c r="F80" s="3"/>
      <c r="G80" s="57">
        <f>SUM(G18,G32,G68)</f>
        <v>0</v>
      </c>
      <c r="H80" s="12">
        <f>SUM(H18,H32,H68)</f>
        <v>0</v>
      </c>
      <c r="I80" s="56">
        <f t="shared" si="8"/>
        <v>0</v>
      </c>
      <c r="J80" s="3"/>
    </row>
    <row r="81" spans="1:10" ht="16.5" thickBot="1">
      <c r="A81" s="10" t="s">
        <v>57</v>
      </c>
      <c r="B81" s="41">
        <v>100</v>
      </c>
      <c r="C81" s="5">
        <f>(C80*B81)/B80</f>
        <v>100</v>
      </c>
      <c r="D81" s="13">
        <f>(D80*B81)/B80</f>
        <v>86.36363636363636</v>
      </c>
      <c r="E81" s="56">
        <f>(D81/B81)</f>
        <v>0.86363636363636365</v>
      </c>
      <c r="F81" s="3"/>
      <c r="G81" s="59">
        <f>(G80/B80)*100</f>
        <v>0</v>
      </c>
      <c r="H81" s="13">
        <f>(H80*B81)/B80</f>
        <v>0</v>
      </c>
      <c r="I81" s="56">
        <f t="shared" si="8"/>
        <v>0</v>
      </c>
      <c r="J81" s="3"/>
    </row>
    <row r="82" spans="1:10" ht="36" customHeight="1" thickBot="1">
      <c r="A82" s="10" t="s">
        <v>58</v>
      </c>
      <c r="B82" s="11"/>
      <c r="C82" s="11"/>
      <c r="D82" s="78" t="str">
        <f>IF(AND(E19&lt;0.5),"Không đạt",IF(AND(E26&lt;0.5),"Không đạt",IF(AND(E29&lt;0.5),"Không đạt",IF(AND(E33&lt;0.5),"Không đạt",IF(AND(E36&lt;0.5),"Không đạt",IF(AND(E43&lt;0.5),"Không đạt",IF(AND(E48&lt;0.5),"Không đạt",IF(AND(E51&lt;0.5),"Không đạt",IF(AND(E54&lt;0.5),"Không đạt",IF(AND(E57&lt;0.5),"Không đạt",IF(AND(E62&lt;0.5),"Không đạt",IF(AND(E65&lt;0.5),"Không đạt",IF(AND(E69&lt;0.5),"Không đạt",IF(AND(E74&lt;0.5),"Không đạt",IF(AND(E77&lt;0.5),"Không đạt",IF(AND(D81&gt;=80),"A",IF(AND(D81&gt;=65,D81&lt;79),"B",IF(AND(D81&gt;=50,D81&lt;64),"C","Không đạt"))))))))))))))))))</f>
        <v>A</v>
      </c>
      <c r="E82" s="79"/>
      <c r="F82" s="5" t="str">
        <f>IF(E19&lt;0.5,"Có Tiêu chuẩn dưới 50%",IF(AND(E26&lt;0.5),"Có Tiêu chuẩn dưới 50%",IF(AND(E29&lt;0.5),"Có Tiêu chuẩn dưới 50%",IF(AND(E33&lt;0.5),"Có Tiêu chuẩn dưới 50%",IF(AND(E36&lt;0.5),"Có Tiêu chuẩn dưới 50%",IF(AND(E43&lt;0.5),"Có Tiêu chuẩn dưới 50%",IF(AND(E48&lt;0.5),"Có Tiêu chuẩn dưới 50%",IF(AND(E51&lt;0.5),"Có Tiêu chuẩn dưới 50%",IF(AND(E54&lt;0.5),"Có Tiêu chuẩn dưới 50%",IF(AND(E57&lt;0.5),"Có Tiêu chuẩn dưới 50%",IF(AND(E62&lt;0.5),"Có Tiêu chuẩn dưới 50%",IF(AND(E65&lt;0.5),"Có Tiêu chuẩn dưới 50%",IF(AND(E69&lt;0.5),"Có Tiêu chuẩn dưới 50%",IF(AND(E74&lt;0.5),"Có Tiêu chuẩn dưới 50%",IF(AND(E77&lt;0.5),"Có Tiêu chuẩn dưới 50%","Tất cả các Tiêu chuẩn đạt trên 50%")))))))))))))))</f>
        <v>Tất cả các Tiêu chuẩn đạt trên 50%</v>
      </c>
      <c r="G82" s="3"/>
      <c r="H82" s="78" t="str">
        <f>IF(AND(I19&lt;0.5),"Không đạt",IF(AND(I26&lt;0.5),"Không đạt",IF(AND(I29&lt;0.5),"Không đạt",IF(AND(I33&lt;0.5),"Không đạt",IF(AND(I36&lt;0.5),"Không đạt",IF(AND(I43&lt;0.5),"Không đạt",IF(AND(I48&lt;0.5),"Không đạt",IF(AND(I51&lt;0.5),"Không đạt",IF(AND(I54&lt;0.5),"Không đạt",IF(AND(I57&lt;0.5),"Không đạt",IF(AND(I62&lt;0.5),"Không đạt",IF(AND(I65&lt;0.5),"Không đạt",IF(AND(I69&lt;0.5),"Không đạt",IF(AND(I74&lt;0.5),"Không đạt",IF(AND(I77&lt;0.5),"Không đạt",IF(AND(H81&gt;=80),"A",IF(AND(H81&gt;=65,H81&lt;79),"B",IF(AND(H81&gt;=50,H81&lt;64),"C","Không đạt"))))))))))))))))))</f>
        <v>Không đạt</v>
      </c>
      <c r="I82" s="79"/>
      <c r="J82" s="5" t="str">
        <f>IF(I19&lt;0.5,"Có Tiêu chuẩn dưới 50%",IF(AND(I26&lt;0.5),"Có Tiêu chuẩn dưới 50%",IF(AND(I29&lt;0.5),"Có Tiêu chuẩn dưới 50%",IF(AND(I33&lt;0.5),"Có Tiêu chuẩn dưới 50%",IF(AND(I36&lt;0.5),"Có Tiêu chuẩn dưới 50%",IF(AND(I43&lt;0.5),"Có Tiêu chuẩn dưới 50%",IF(AND(I48&lt;0.5),"Có Tiêu chuẩn dưới 50%",IF(AND(I51&lt;0.5),"Có Tiêu chuẩn dưới 50%",IF(AND(I54&lt;0.5),"Có Tiêu chuẩn dưới 50%",IF(AND(I57&lt;0.5),"Có Tiêu chuẩn dưới 50%",IF(AND(I62&lt;0.5),"Có Tiêu chuẩn dưới 50%",IF(AND(I65&lt;0.5),"Có Tiêu chuẩn dưới 50%",IF(AND(I69&lt;0.5),"Có Tiêu chuẩn dưới 50%",IF(AND(I74&lt;0.5),"Có Tiêu chuẩn dưới 50%",IF(AND(I77&lt;0.5),"Có Tiêu chuẩn dưới 50%","Tất cả các Tiêu chuẩn đạt trên 50%")))))))))))))))</f>
        <v>Có Tiêu chuẩn dưới 50%</v>
      </c>
    </row>
    <row r="84" spans="1:10" ht="63.6" customHeight="1">
      <c r="A84" s="74" t="s">
        <v>116</v>
      </c>
      <c r="B84" s="75"/>
      <c r="C84" s="75"/>
      <c r="D84" s="75"/>
      <c r="E84" s="75"/>
      <c r="H84" s="76" t="s">
        <v>115</v>
      </c>
      <c r="I84" s="77"/>
      <c r="J84" s="77"/>
    </row>
    <row r="88" spans="1:10" ht="15.6" customHeight="1">
      <c r="A88" s="73" t="s">
        <v>117</v>
      </c>
      <c r="B88" s="73"/>
      <c r="C88" s="73"/>
      <c r="D88" s="73"/>
      <c r="I88" s="71" t="s">
        <v>76</v>
      </c>
      <c r="J88" s="72"/>
    </row>
    <row r="89" spans="1:10" ht="16.5">
      <c r="B89" s="30"/>
      <c r="C89" s="30"/>
      <c r="D89" s="37"/>
      <c r="E89" s="37"/>
    </row>
    <row r="90" spans="1:10" ht="16.5">
      <c r="B90" s="31"/>
      <c r="C90" s="31"/>
      <c r="D90" s="38"/>
      <c r="E90" s="38"/>
    </row>
    <row r="91" spans="1:10" ht="16.5">
      <c r="B91" s="32"/>
      <c r="C91" s="32"/>
      <c r="D91" s="39"/>
      <c r="E91" s="39"/>
    </row>
  </sheetData>
  <mergeCells count="17">
    <mergeCell ref="I88:J88"/>
    <mergeCell ref="A88:D88"/>
    <mergeCell ref="A84:E84"/>
    <mergeCell ref="H84:J84"/>
    <mergeCell ref="A16:A17"/>
    <mergeCell ref="B16:B17"/>
    <mergeCell ref="D16:F16"/>
    <mergeCell ref="D82:E82"/>
    <mergeCell ref="H82:I82"/>
    <mergeCell ref="C16:C17"/>
    <mergeCell ref="A6:J6"/>
    <mergeCell ref="A7:J7"/>
    <mergeCell ref="A8:J8"/>
    <mergeCell ref="A9:J9"/>
    <mergeCell ref="A10:J10"/>
    <mergeCell ref="G16:J16"/>
    <mergeCell ref="B13:J13"/>
  </mergeCells>
  <hyperlinks>
    <hyperlink ref="A27" r:id="rId1" display="https://thuvienphapluat.vn/phap-luat/tim-van-ban.aspx?keyword=01/2014/TT-BGD%C4%90T&amp;area=2&amp;type=0&amp;match=False&amp;vc=True&amp;lan=1"/>
    <hyperlink ref="A30"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2019-05-08T04:02:41Z</cp:lastPrinted>
  <dcterms:created xsi:type="dcterms:W3CDTF">2018-04-22T04:07:39Z</dcterms:created>
  <dcterms:modified xsi:type="dcterms:W3CDTF">2019-05-09T01:12:09Z</dcterms:modified>
</cp:coreProperties>
</file>